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esktop\PORTAL - RECAPAGEM 2025\Projeto Enviado\"/>
    </mc:Choice>
  </mc:AlternateContent>
  <xr:revisionPtr revIDLastSave="0" documentId="13_ncr:1_{F4EDEF32-EB43-47DB-ABD7-19B41ADFAD3A}" xr6:coauthVersionLast="47" xr6:coauthVersionMax="47" xr10:uidLastSave="{00000000-0000-0000-0000-000000000000}"/>
  <bookViews>
    <workbookView xWindow="-108" yWindow="-108" windowWidth="23256" windowHeight="12576" xr2:uid="{AAF472E4-7A78-4B5C-89FF-4AB3C8A36222}"/>
  </bookViews>
  <sheets>
    <sheet name="Planilha1" sheetId="1" r:id="rId1"/>
    <sheet name="CFF" sheetId="2" r:id="rId2"/>
  </sheets>
  <externalReferences>
    <externalReference r:id="rId3"/>
  </externalReferences>
  <definedNames>
    <definedName name="ACOMPANHAMENTO" hidden="1">[1]MENU!$J$4</definedName>
    <definedName name="_xlnm.Print_Area" localSheetId="1">CFF!$A$1:$M$31</definedName>
    <definedName name="_xlnm.Print_Area" localSheetId="0">Planilha1!$A$1:$K$30</definedName>
    <definedName name="Import.DescLote" hidden="1">[1]DADOS!$C$17</definedName>
    <definedName name="Import.TipoArredondamento" hidden="1">[1]DADOS!$C$31</definedName>
    <definedName name="ListaTgov.Unidades" hidden="1">[1]DADOS!$AV$3:$AV$220</definedName>
    <definedName name="ORÇAMENTO.BancoRef" localSheetId="1" hidden="1">CFF!$F$11</definedName>
    <definedName name="ORÇAMENTO.BancoRef" hidden="1">Planilha1!$F$11</definedName>
    <definedName name="ORÇAMENTO.CustoUnitario" localSheetId="1" hidden="1">ROUND(CFF!$U1,15-13*CFF!$AF$11)</definedName>
    <definedName name="ORÇAMENTO.CustoUnitario" hidden="1">ROUND(Planilha1!$U1,15-13*Planilha1!$AF$11)</definedName>
    <definedName name="ORÇAMENTO.Lista.BDI" hidden="1">[1]ORÇAMENTO!$F$4:$I$4</definedName>
    <definedName name="ORÇAMENTO.Lista.Fonte" hidden="1">[1]ORÇAMENTO!$E$3:$I$3</definedName>
    <definedName name="ORÇAMENTO.PrecoUnitarioLicitado" localSheetId="1" hidden="1">CFF!$AL1</definedName>
    <definedName name="ORÇAMENTO.PrecoUnitarioLicitado" hidden="1">Planilha1!$AL1</definedName>
    <definedName name="REFERENCIA.Descricao" localSheetId="1" hidden="1">IF(ISNUMBER(CFF!$AF1),OFFSET(INDIRECT(CFF!ORÇAMENTO.BancoRef),CFF!$AF1-1,3,1),CFF!$AF1)</definedName>
    <definedName name="REFERENCIA.Descricao" hidden="1">IF(ISNUMBER(Planilha1!$AF1),OFFSET(INDIRECT(ORÇAMENTO.BancoRef),Planilha1!$AF1-1,3,1),Planilha1!$AF1)</definedName>
    <definedName name="REFERENCIA.Unidade" localSheetId="1" hidden="1">IF(ISNUMBER(CFF!$AF1),OFFSET(INDIRECT(CFF!ORÇAMENTO.BancoRef),CFF!$AF1-1,4,1),"-")</definedName>
    <definedName name="REFERENCIA.Unidade" hidden="1">IF(ISNUMBER(Planilha1!$AF1),OFFSET(INDIRECT(ORÇAMENTO.BancoRef),Planilha1!$AF1-1,4,1),"-")</definedName>
    <definedName name="SomaAgrup" localSheetId="1" hidden="1">SUMIF(OFFSET(CFF!$C1,1,0,CFF!$D1),"S",OFFSET(CFF!A1,1,0,CFF!$D1))</definedName>
    <definedName name="SomaAgrup" hidden="1">SUMIF(OFFSET(Planilha1!$C1,1,0,Planilha1!$D1),"S",OFFSET(Planilha1!A1,1,0,Planilha1!$D1))</definedName>
    <definedName name="TIPOORCAMENTO" hidden="1">IF(VALUE([1]MENU!$O$3)=2,"Licitado","Proposto")</definedName>
    <definedName name="VTOTAL1" localSheetId="1" hidden="1">ROUND(CFF!$T1*CFF!$W1,15-13*CFF!$AF$14)</definedName>
    <definedName name="VTOTAL1" hidden="1">ROUND(Planilha1!$T1*Planilha1!$W1,15-13*Planilha1!$AF$14)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6" i="2"/>
  <c r="K23" i="2"/>
  <c r="K22" i="2" s="1"/>
  <c r="K21" i="2"/>
  <c r="K20" i="2"/>
  <c r="K19" i="2"/>
  <c r="K18" i="2"/>
  <c r="K17" i="2"/>
  <c r="K16" i="2"/>
  <c r="K15" i="2"/>
  <c r="K14" i="2"/>
  <c r="K13" i="2"/>
  <c r="K11" i="2"/>
  <c r="K10" i="2" s="1"/>
  <c r="K9" i="2"/>
  <c r="K8" i="2" s="1"/>
  <c r="K7" i="2"/>
  <c r="K6" i="2" s="1"/>
  <c r="K22" i="1"/>
  <c r="K25" i="1" s="1"/>
  <c r="K5" i="1" s="1"/>
  <c r="K23" i="1"/>
  <c r="K12" i="1"/>
  <c r="K21" i="1"/>
  <c r="K20" i="1"/>
  <c r="K19" i="1"/>
  <c r="K18" i="1"/>
  <c r="K17" i="1"/>
  <c r="K16" i="1"/>
  <c r="K15" i="1"/>
  <c r="K14" i="1"/>
  <c r="K13" i="1"/>
  <c r="K10" i="1"/>
  <c r="K11" i="1"/>
  <c r="K8" i="1"/>
  <c r="K9" i="1"/>
  <c r="K6" i="1"/>
  <c r="K7" i="1"/>
  <c r="K12" i="2" l="1"/>
  <c r="K25" i="2"/>
</calcChain>
</file>

<file path=xl/sharedStrings.xml><?xml version="1.0" encoding="utf-8"?>
<sst xmlns="http://schemas.openxmlformats.org/spreadsheetml/2006/main" count="254" uniqueCount="72">
  <si>
    <t>SINAPI</t>
  </si>
  <si>
    <t>PAVIMENTAÇÃO ASFALTICA</t>
  </si>
  <si>
    <t>-</t>
  </si>
  <si>
    <t>BDI 1</t>
  </si>
  <si>
    <t>SERVIÇOS INICIAIS</t>
  </si>
  <si>
    <t>103689</t>
  </si>
  <si>
    <t xml:space="preserve">ADMINISTRAÇÃO LOCAL </t>
  </si>
  <si>
    <t>Composição</t>
  </si>
  <si>
    <t>03</t>
  </si>
  <si>
    <t>MOBILIZAÇÃO DE OBRA</t>
  </si>
  <si>
    <t>04</t>
  </si>
  <si>
    <t>SICRO</t>
  </si>
  <si>
    <t>4011351</t>
  </si>
  <si>
    <t>M2</t>
  </si>
  <si>
    <t>Cotação</t>
  </si>
  <si>
    <t>001</t>
  </si>
  <si>
    <t>BDI 2</t>
  </si>
  <si>
    <t>5914622</t>
  </si>
  <si>
    <t>TXKM</t>
  </si>
  <si>
    <t>4011354</t>
  </si>
  <si>
    <t>002</t>
  </si>
  <si>
    <t>95995</t>
  </si>
  <si>
    <t>5914389</t>
  </si>
  <si>
    <t>DESMOBILOIZAÇÃO DE OBRA</t>
  </si>
  <si>
    <t>05</t>
  </si>
  <si>
    <t>LOTE</t>
  </si>
  <si>
    <t>Meta</t>
  </si>
  <si>
    <t>1.</t>
  </si>
  <si>
    <t>Nível 2</t>
  </si>
  <si>
    <t>1.1.</t>
  </si>
  <si>
    <t>Serviço</t>
  </si>
  <si>
    <t>1.1.1.</t>
  </si>
  <si>
    <t>FORNECIMENTO E INSTALAÇÃO DE PLACA DE OBRA COM CHAPA GALVANIZADA E ESTRUTURA DE MADEIRA. AF_03/2022_PS</t>
  </si>
  <si>
    <t>1.2.</t>
  </si>
  <si>
    <t>1.2.1.</t>
  </si>
  <si>
    <t>ADMINISTRAÇÃO DE OBRA</t>
  </si>
  <si>
    <t>un</t>
  </si>
  <si>
    <t>1.3.</t>
  </si>
  <si>
    <t>1.3.1.</t>
  </si>
  <si>
    <t>1.4.</t>
  </si>
  <si>
    <t>1.4.1.</t>
  </si>
  <si>
    <t>Imprimação com asfalto diluído</t>
  </si>
  <si>
    <t>1.4.2.</t>
  </si>
  <si>
    <t>ASFALTO DILUIDO CM-30</t>
  </si>
  <si>
    <t>T</t>
  </si>
  <si>
    <t>1.4.3.</t>
  </si>
  <si>
    <t>Transporte de material betuminoso com caminhão tanque distribuidor - rodovia pavimentada</t>
  </si>
  <si>
    <t>1.4.4.</t>
  </si>
  <si>
    <t>Pintura de ligação - emulsão com polímero</t>
  </si>
  <si>
    <t>1.4.5.</t>
  </si>
  <si>
    <t>EMULSÃO ASFALTICA RR-1C</t>
  </si>
  <si>
    <t>1.4.6.</t>
  </si>
  <si>
    <t>1.4.7.</t>
  </si>
  <si>
    <t>EXECUÇÃO DE PAVIMENTO COM APLICAÇÃO DE CONCRETO ASFÁLTICO, CAMADA DE ROLAMENTO - EXCLUSIVE CARGA E TRANSPORTE. AF_11/2019</t>
  </si>
  <si>
    <t>M3</t>
  </si>
  <si>
    <t>1.4.8.</t>
  </si>
  <si>
    <t>1.4.9.</t>
  </si>
  <si>
    <t>Transporte com caminhão basculante de 10 m³ - rodovia pavimentada</t>
  </si>
  <si>
    <t>1.5.</t>
  </si>
  <si>
    <t>1.5.1.</t>
  </si>
  <si>
    <t>DESMOBILIZAÇÃO DE OBRA</t>
  </si>
  <si>
    <t>UN</t>
  </si>
  <si>
    <t>RECAPAGEM</t>
  </si>
  <si>
    <t>QT.</t>
  </si>
  <si>
    <t>VALOR S/ BDI</t>
  </si>
  <si>
    <t>VALOR C/ BDI</t>
  </si>
  <si>
    <t>TOTAL</t>
  </si>
  <si>
    <t>BDI</t>
  </si>
  <si>
    <t>CRONOGRAMA FÍSICO E FINANCEIRO</t>
  </si>
  <si>
    <t>MÊS - 1</t>
  </si>
  <si>
    <t>PERCENTUAL (%)</t>
  </si>
  <si>
    <t>VALOR -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</si>
</sst>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CARDO\Desktop\PORTAL%20-%20RECAPAGEM%202025\Planilha_M&#250;ltipla_v3.13.xlsm" TargetMode="External"/><Relationship Id="rId1" Type="http://schemas.openxmlformats.org/officeDocument/2006/relationships/externalLinkPath" Target="/Users/RICARDO/Desktop/PORTAL%20-%20RECAPAGEM%202025/Planilha_M&#250;ltipla_v3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O"/>
      <sheetName val="MENU"/>
      <sheetName val="DADOS"/>
      <sheetName val="BDI"/>
      <sheetName val="ORÇAMENTO"/>
      <sheetName val="EVENTOS"/>
      <sheetName val="CÁLCULO"/>
      <sheetName val="CRONOPLE"/>
      <sheetName val="CRONO"/>
      <sheetName val="QCI"/>
      <sheetName val="PLE"/>
      <sheetName val="BM"/>
      <sheetName val="RRE"/>
      <sheetName val="OFÍCIO"/>
      <sheetName val="PO-PLE"/>
      <sheetName val="CFF-PLE"/>
      <sheetName val="PO-BM"/>
      <sheetName val="CFF-BM"/>
    </sheetNames>
    <sheetDataSet>
      <sheetData sheetId="0"/>
      <sheetData sheetId="1">
        <row r="3">
          <cell r="O3">
            <v>1</v>
          </cell>
        </row>
        <row r="4">
          <cell r="J4" t="str">
            <v>PLE</v>
          </cell>
        </row>
      </sheetData>
      <sheetData sheetId="2">
        <row r="3">
          <cell r="AV3" t="str">
            <v>%CT</v>
          </cell>
        </row>
        <row r="4">
          <cell r="AV4" t="str">
            <v>°C</v>
          </cell>
        </row>
        <row r="5">
          <cell r="AV5" t="str">
            <v>°F</v>
          </cell>
        </row>
        <row r="6">
          <cell r="AV6" t="str">
            <v>100M</v>
          </cell>
        </row>
        <row r="7">
          <cell r="AV7" t="str">
            <v>18L</v>
          </cell>
        </row>
        <row r="8">
          <cell r="AV8" t="str">
            <v>200KG</v>
          </cell>
        </row>
        <row r="9">
          <cell r="AV9" t="str">
            <v>250G</v>
          </cell>
        </row>
        <row r="10">
          <cell r="AV10" t="str">
            <v>310ML</v>
          </cell>
        </row>
        <row r="11">
          <cell r="AV11" t="str">
            <v>50KG</v>
          </cell>
        </row>
        <row r="12">
          <cell r="AV12" t="str">
            <v>A</v>
          </cell>
        </row>
        <row r="13">
          <cell r="AV13" t="str">
            <v>ACA/ACC</v>
          </cell>
        </row>
        <row r="14">
          <cell r="AV14" t="str">
            <v>AH</v>
          </cell>
        </row>
        <row r="15">
          <cell r="AV15" t="str">
            <v>AH/H/V</v>
          </cell>
        </row>
        <row r="16">
          <cell r="AV16" t="str">
            <v>AM</v>
          </cell>
        </row>
        <row r="17">
          <cell r="C17" t="str">
            <v>RECAPAGRM</v>
          </cell>
          <cell r="AV17" t="str">
            <v>AM0/4ML</v>
          </cell>
        </row>
        <row r="18">
          <cell r="AV18" t="str">
            <v>AM0/5ML</v>
          </cell>
        </row>
        <row r="19">
          <cell r="AV19" t="str">
            <v>AM1/5ML</v>
          </cell>
        </row>
        <row r="20">
          <cell r="AV20" t="str">
            <v>AM10ML</v>
          </cell>
        </row>
        <row r="21">
          <cell r="AV21" t="str">
            <v>AM1ML</v>
          </cell>
        </row>
        <row r="22">
          <cell r="AV22" t="str">
            <v>AM2/5ML</v>
          </cell>
        </row>
        <row r="23">
          <cell r="AV23" t="str">
            <v>AM2ML</v>
          </cell>
        </row>
        <row r="24">
          <cell r="AV24" t="str">
            <v>AM3ML</v>
          </cell>
        </row>
        <row r="25">
          <cell r="AV25" t="str">
            <v>AM4ML</v>
          </cell>
        </row>
        <row r="26">
          <cell r="AV26" t="str">
            <v>AM5ML</v>
          </cell>
        </row>
        <row r="27">
          <cell r="AV27" t="str">
            <v>AM6ML</v>
          </cell>
        </row>
        <row r="28">
          <cell r="AV28" t="str">
            <v>AM7ML</v>
          </cell>
        </row>
        <row r="29">
          <cell r="AV29" t="str">
            <v>ANO</v>
          </cell>
        </row>
        <row r="30">
          <cell r="AV30" t="str">
            <v>ANOS</v>
          </cell>
        </row>
        <row r="31">
          <cell r="C31" t="str">
            <v>TransfereGOV</v>
          </cell>
          <cell r="AV31" t="str">
            <v>ARR</v>
          </cell>
        </row>
        <row r="32">
          <cell r="AV32" t="str">
            <v>AWG</v>
          </cell>
        </row>
        <row r="33">
          <cell r="AV33" t="str">
            <v>BAR</v>
          </cell>
        </row>
        <row r="34">
          <cell r="AV34" t="str">
            <v>BAR.</v>
          </cell>
        </row>
        <row r="35">
          <cell r="AV35" t="str">
            <v>BD</v>
          </cell>
        </row>
        <row r="36">
          <cell r="AV36" t="str">
            <v>BIS</v>
          </cell>
        </row>
        <row r="37">
          <cell r="AV37" t="str">
            <v>BIS/GL</v>
          </cell>
        </row>
        <row r="38">
          <cell r="AV38" t="str">
            <v>BIS1/65G</v>
          </cell>
        </row>
        <row r="39">
          <cell r="AV39" t="str">
            <v>BIS1/8G</v>
          </cell>
        </row>
        <row r="40">
          <cell r="AV40" t="str">
            <v>BIS100G</v>
          </cell>
        </row>
        <row r="41">
          <cell r="AV41" t="str">
            <v>BIS10G</v>
          </cell>
        </row>
        <row r="42">
          <cell r="AV42" t="str">
            <v>BIS135G</v>
          </cell>
        </row>
        <row r="43">
          <cell r="AV43" t="str">
            <v>BIS13G</v>
          </cell>
        </row>
        <row r="44">
          <cell r="AV44" t="str">
            <v>BIS14G</v>
          </cell>
        </row>
        <row r="45">
          <cell r="AV45" t="str">
            <v>BIS15G</v>
          </cell>
        </row>
        <row r="46">
          <cell r="AV46" t="str">
            <v>BIS1G</v>
          </cell>
        </row>
        <row r="47">
          <cell r="AV47" t="str">
            <v>BIS20G</v>
          </cell>
        </row>
        <row r="48">
          <cell r="AV48" t="str">
            <v>BIS25G</v>
          </cell>
        </row>
        <row r="49">
          <cell r="AV49" t="str">
            <v>BIS28/8G</v>
          </cell>
        </row>
        <row r="50">
          <cell r="AV50" t="str">
            <v>BIS28G</v>
          </cell>
        </row>
        <row r="51">
          <cell r="AV51" t="str">
            <v>BIS2G</v>
          </cell>
        </row>
        <row r="52">
          <cell r="AV52" t="str">
            <v>BIS3/5G</v>
          </cell>
        </row>
        <row r="53">
          <cell r="AV53" t="str">
            <v>BIS30G</v>
          </cell>
        </row>
        <row r="54">
          <cell r="AV54" t="str">
            <v>BIS30ML</v>
          </cell>
        </row>
        <row r="55">
          <cell r="AV55" t="str">
            <v>BIS40G</v>
          </cell>
        </row>
        <row r="56">
          <cell r="AV56" t="str">
            <v>BIS43G</v>
          </cell>
        </row>
        <row r="57">
          <cell r="AV57" t="str">
            <v>BIS45G</v>
          </cell>
        </row>
        <row r="58">
          <cell r="AV58" t="str">
            <v>BIS47G</v>
          </cell>
        </row>
        <row r="59">
          <cell r="AV59" t="str">
            <v>BIS4G</v>
          </cell>
        </row>
        <row r="60">
          <cell r="AV60" t="str">
            <v>BIS50G</v>
          </cell>
        </row>
        <row r="61">
          <cell r="AV61" t="str">
            <v>BIS55G</v>
          </cell>
        </row>
        <row r="62">
          <cell r="AV62" t="str">
            <v>BIS56G</v>
          </cell>
        </row>
        <row r="63">
          <cell r="AV63" t="str">
            <v>BIS5G</v>
          </cell>
        </row>
        <row r="64">
          <cell r="AV64" t="str">
            <v>BIS60G</v>
          </cell>
        </row>
        <row r="65">
          <cell r="AV65" t="str">
            <v>BIS6G</v>
          </cell>
        </row>
        <row r="66">
          <cell r="AV66" t="str">
            <v>BIS7/5G</v>
          </cell>
        </row>
        <row r="67">
          <cell r="AV67" t="str">
            <v>BIS70G</v>
          </cell>
        </row>
        <row r="68">
          <cell r="AV68" t="str">
            <v>BIS80G</v>
          </cell>
        </row>
        <row r="69">
          <cell r="AV69" t="str">
            <v>BIS90G</v>
          </cell>
        </row>
        <row r="70">
          <cell r="AV70" t="str">
            <v>BIT</v>
          </cell>
        </row>
        <row r="71">
          <cell r="AV71" t="str">
            <v>BL</v>
          </cell>
        </row>
        <row r="72">
          <cell r="AV72" t="str">
            <v>BLIS</v>
          </cell>
        </row>
        <row r="73">
          <cell r="AV73" t="str">
            <v>BLIS21CP</v>
          </cell>
        </row>
        <row r="74">
          <cell r="AV74" t="str">
            <v>BLIS35CP</v>
          </cell>
        </row>
        <row r="75">
          <cell r="AV75" t="str">
            <v>BOB</v>
          </cell>
        </row>
        <row r="76">
          <cell r="AV76" t="str">
            <v>BOL</v>
          </cell>
        </row>
        <row r="77">
          <cell r="AV77" t="str">
            <v>BOM</v>
          </cell>
        </row>
        <row r="78">
          <cell r="AV78" t="str">
            <v>BPM</v>
          </cell>
        </row>
        <row r="79">
          <cell r="AV79" t="str">
            <v>BPS</v>
          </cell>
        </row>
        <row r="80">
          <cell r="AV80" t="str">
            <v>BR</v>
          </cell>
        </row>
        <row r="81">
          <cell r="AV81" t="str">
            <v>BRI</v>
          </cell>
        </row>
        <row r="82">
          <cell r="AV82" t="str">
            <v>BTJ</v>
          </cell>
        </row>
        <row r="83">
          <cell r="AV83" t="str">
            <v>BTU</v>
          </cell>
        </row>
        <row r="84">
          <cell r="AV84" t="str">
            <v>BTU/H</v>
          </cell>
        </row>
        <row r="85">
          <cell r="AV85" t="str">
            <v>BWG</v>
          </cell>
        </row>
        <row r="86">
          <cell r="AV86" t="str">
            <v>C</v>
          </cell>
        </row>
        <row r="87">
          <cell r="AV87" t="str">
            <v>CA</v>
          </cell>
        </row>
        <row r="88">
          <cell r="AV88" t="str">
            <v>CAD</v>
          </cell>
        </row>
        <row r="89">
          <cell r="AV89" t="str">
            <v>CAL/G</v>
          </cell>
        </row>
        <row r="90">
          <cell r="AV90" t="str">
            <v>CAPS</v>
          </cell>
        </row>
        <row r="91">
          <cell r="AV91" t="str">
            <v>CAR</v>
          </cell>
        </row>
        <row r="92">
          <cell r="AV92" t="str">
            <v>CC</v>
          </cell>
        </row>
        <row r="93">
          <cell r="AV93" t="str">
            <v>CD</v>
          </cell>
        </row>
        <row r="94">
          <cell r="AV94" t="str">
            <v>CD/M2</v>
          </cell>
        </row>
        <row r="95">
          <cell r="AV95" t="str">
            <v>CENTO</v>
          </cell>
        </row>
        <row r="96">
          <cell r="AV96" t="str">
            <v>CG</v>
          </cell>
        </row>
        <row r="97">
          <cell r="AV97" t="str">
            <v>CH</v>
          </cell>
        </row>
        <row r="98">
          <cell r="AV98" t="str">
            <v>CHI</v>
          </cell>
        </row>
        <row r="99">
          <cell r="AV99" t="str">
            <v>CHP</v>
          </cell>
        </row>
        <row r="100">
          <cell r="AV100" t="str">
            <v>CHP</v>
          </cell>
        </row>
        <row r="101">
          <cell r="AV101" t="str">
            <v>CI</v>
          </cell>
        </row>
        <row r="102">
          <cell r="AV102" t="str">
            <v>CIL</v>
          </cell>
        </row>
        <row r="103">
          <cell r="AV103" t="str">
            <v>CIN</v>
          </cell>
        </row>
        <row r="104">
          <cell r="AV104" t="str">
            <v>CJ</v>
          </cell>
        </row>
        <row r="105">
          <cell r="AV105" t="str">
            <v>CL</v>
          </cell>
        </row>
        <row r="106">
          <cell r="AV106" t="str">
            <v>CM</v>
          </cell>
        </row>
        <row r="107">
          <cell r="AV107" t="str">
            <v>CM/POL</v>
          </cell>
        </row>
        <row r="108">
          <cell r="AV108" t="str">
            <v>CM2</v>
          </cell>
        </row>
        <row r="109">
          <cell r="AV109" t="str">
            <v>CM2/H</v>
          </cell>
        </row>
        <row r="110">
          <cell r="AV110" t="str">
            <v>CM2/M</v>
          </cell>
        </row>
        <row r="111">
          <cell r="AV111" t="str">
            <v>CM3</v>
          </cell>
        </row>
        <row r="112">
          <cell r="AV112" t="str">
            <v>CM³/H</v>
          </cell>
        </row>
        <row r="113">
          <cell r="AV113" t="str">
            <v>CM³/MIN</v>
          </cell>
        </row>
        <row r="114">
          <cell r="AV114" t="str">
            <v>CNT</v>
          </cell>
        </row>
        <row r="115">
          <cell r="AV115" t="str">
            <v>CO</v>
          </cell>
        </row>
        <row r="116">
          <cell r="AV116" t="str">
            <v>COL</v>
          </cell>
        </row>
        <row r="117">
          <cell r="AV117" t="str">
            <v>COMP</v>
          </cell>
        </row>
        <row r="118">
          <cell r="AV118" t="str">
            <v>COMPR</v>
          </cell>
        </row>
        <row r="119">
          <cell r="AV119" t="str">
            <v>CÓPIA</v>
          </cell>
        </row>
        <row r="120">
          <cell r="AV120" t="str">
            <v>COPO</v>
          </cell>
        </row>
        <row r="121">
          <cell r="AV121" t="str">
            <v>CP</v>
          </cell>
        </row>
        <row r="122">
          <cell r="AV122" t="str">
            <v>CPL</v>
          </cell>
        </row>
        <row r="123">
          <cell r="AV123" t="str">
            <v>CPM</v>
          </cell>
        </row>
        <row r="124">
          <cell r="AV124" t="str">
            <v>CPS</v>
          </cell>
        </row>
        <row r="125">
          <cell r="AV125" t="str">
            <v>CRT</v>
          </cell>
        </row>
        <row r="126">
          <cell r="AV126" t="str">
            <v>CS</v>
          </cell>
        </row>
        <row r="127">
          <cell r="AV127" t="str">
            <v>CST</v>
          </cell>
        </row>
        <row r="128">
          <cell r="AV128" t="str">
            <v>CT</v>
          </cell>
        </row>
        <row r="129">
          <cell r="AV129" t="str">
            <v>CTE</v>
          </cell>
        </row>
        <row r="130">
          <cell r="AV130" t="str">
            <v>CV</v>
          </cell>
        </row>
        <row r="131">
          <cell r="AV131" t="str">
            <v>CX</v>
          </cell>
        </row>
        <row r="132">
          <cell r="AV132" t="str">
            <v>CX100UN</v>
          </cell>
        </row>
        <row r="133">
          <cell r="AV133" t="str">
            <v>CX40UN</v>
          </cell>
        </row>
        <row r="134">
          <cell r="AV134" t="str">
            <v>D</v>
          </cell>
        </row>
        <row r="135">
          <cell r="AV135" t="str">
            <v>DAG</v>
          </cell>
        </row>
        <row r="136">
          <cell r="AV136" t="str">
            <v>DAL</v>
          </cell>
        </row>
        <row r="137">
          <cell r="AV137" t="str">
            <v>DAM</v>
          </cell>
        </row>
        <row r="138">
          <cell r="AV138" t="str">
            <v>DAN</v>
          </cell>
        </row>
        <row r="139">
          <cell r="AV139" t="str">
            <v>DB</v>
          </cell>
        </row>
        <row r="140">
          <cell r="AV140" t="str">
            <v>DBM</v>
          </cell>
        </row>
        <row r="141">
          <cell r="AV141" t="str">
            <v>DG</v>
          </cell>
        </row>
        <row r="142">
          <cell r="AV142" t="str">
            <v>DGT</v>
          </cell>
        </row>
        <row r="143">
          <cell r="AV143" t="str">
            <v>DIA</v>
          </cell>
        </row>
        <row r="144">
          <cell r="AV144" t="str">
            <v>DIAS</v>
          </cell>
        </row>
        <row r="145">
          <cell r="AV145" t="str">
            <v>DISCO</v>
          </cell>
        </row>
        <row r="146">
          <cell r="AV146" t="str">
            <v>DL</v>
          </cell>
        </row>
        <row r="147">
          <cell r="AV147" t="str">
            <v>DM</v>
          </cell>
        </row>
        <row r="148">
          <cell r="AV148" t="str">
            <v>DM2</v>
          </cell>
        </row>
        <row r="149">
          <cell r="AV149" t="str">
            <v>DM3</v>
          </cell>
        </row>
        <row r="150">
          <cell r="AV150" t="str">
            <v>DM3</v>
          </cell>
        </row>
        <row r="151">
          <cell r="AV151" t="str">
            <v>DOSES</v>
          </cell>
        </row>
        <row r="152">
          <cell r="AV152" t="str">
            <v>DPI</v>
          </cell>
        </row>
        <row r="153">
          <cell r="AV153" t="str">
            <v>DPT</v>
          </cell>
        </row>
        <row r="154">
          <cell r="AV154" t="str">
            <v>DRAG</v>
          </cell>
        </row>
        <row r="155">
          <cell r="AV155" t="str">
            <v>DZ</v>
          </cell>
        </row>
        <row r="156">
          <cell r="AV156" t="str">
            <v>EMB</v>
          </cell>
        </row>
        <row r="157">
          <cell r="AV157" t="str">
            <v>EMB/H</v>
          </cell>
        </row>
        <row r="158">
          <cell r="AV158" t="str">
            <v>EMP</v>
          </cell>
        </row>
        <row r="159">
          <cell r="AV159" t="str">
            <v>ENV</v>
          </cell>
        </row>
        <row r="160">
          <cell r="AV160" t="str">
            <v>ENV27/9G</v>
          </cell>
        </row>
        <row r="161">
          <cell r="AV161" t="str">
            <v>ENV30G</v>
          </cell>
        </row>
        <row r="162">
          <cell r="AV162" t="str">
            <v>EQP</v>
          </cell>
        </row>
        <row r="163">
          <cell r="AV163" t="str">
            <v>EST</v>
          </cell>
        </row>
        <row r="164">
          <cell r="AV164" t="str">
            <v>EV</v>
          </cell>
        </row>
        <row r="165">
          <cell r="AV165" t="str">
            <v>F</v>
          </cell>
        </row>
        <row r="166">
          <cell r="AV166" t="str">
            <v>FCK</v>
          </cell>
        </row>
        <row r="167">
          <cell r="AV167" t="str">
            <v>FD</v>
          </cell>
        </row>
        <row r="168">
          <cell r="AV168" t="str">
            <v>FL</v>
          </cell>
        </row>
        <row r="169">
          <cell r="AV169" t="str">
            <v>FLAC</v>
          </cell>
        </row>
        <row r="170">
          <cell r="AV170" t="str">
            <v>FLS/H</v>
          </cell>
        </row>
        <row r="171">
          <cell r="AV171" t="str">
            <v>FPM</v>
          </cell>
        </row>
        <row r="172">
          <cell r="AV172" t="str">
            <v>FPS</v>
          </cell>
        </row>
        <row r="173">
          <cell r="AV173" t="str">
            <v>FR</v>
          </cell>
        </row>
        <row r="174">
          <cell r="AV174" t="str">
            <v>FR1000ML</v>
          </cell>
        </row>
        <row r="175">
          <cell r="AV175" t="str">
            <v>FR100DS</v>
          </cell>
        </row>
        <row r="176">
          <cell r="AV176" t="str">
            <v>FR100ML</v>
          </cell>
        </row>
        <row r="177">
          <cell r="AV177" t="str">
            <v>FR105ML</v>
          </cell>
        </row>
        <row r="178">
          <cell r="AV178" t="str">
            <v>FR10ML</v>
          </cell>
        </row>
        <row r="179">
          <cell r="AV179" t="str">
            <v>FR110ML</v>
          </cell>
        </row>
        <row r="180">
          <cell r="AV180" t="str">
            <v>FR1200MG</v>
          </cell>
        </row>
        <row r="181">
          <cell r="AV181" t="str">
            <v>FR120DS</v>
          </cell>
        </row>
        <row r="182">
          <cell r="AV182" t="str">
            <v>FR120ML</v>
          </cell>
        </row>
        <row r="183">
          <cell r="AV183" t="str">
            <v>FR125ML</v>
          </cell>
        </row>
        <row r="184">
          <cell r="AV184" t="str">
            <v>FR130DS</v>
          </cell>
        </row>
        <row r="185">
          <cell r="AV185" t="str">
            <v>FR1500MG</v>
          </cell>
        </row>
        <row r="186">
          <cell r="AV186" t="str">
            <v>FR150DS</v>
          </cell>
        </row>
        <row r="187">
          <cell r="AV187" t="str">
            <v>FR150ML</v>
          </cell>
        </row>
        <row r="188">
          <cell r="AV188" t="str">
            <v>FR15ML</v>
          </cell>
        </row>
        <row r="189">
          <cell r="AV189" t="str">
            <v>FR160ML</v>
          </cell>
        </row>
        <row r="190">
          <cell r="AV190" t="str">
            <v>FR200DS</v>
          </cell>
        </row>
        <row r="191">
          <cell r="AV191" t="str">
            <v>FR200ML</v>
          </cell>
        </row>
        <row r="192">
          <cell r="AV192" t="str">
            <v>FR20ML</v>
          </cell>
        </row>
        <row r="193">
          <cell r="AV193" t="str">
            <v>FR240ML</v>
          </cell>
        </row>
        <row r="194">
          <cell r="AV194" t="str">
            <v>FR250ML</v>
          </cell>
        </row>
        <row r="195">
          <cell r="AV195" t="str">
            <v>FR300DS</v>
          </cell>
        </row>
        <row r="196">
          <cell r="AV196" t="str">
            <v>FR300ML</v>
          </cell>
        </row>
        <row r="197">
          <cell r="AV197" t="str">
            <v>FR30DS</v>
          </cell>
        </row>
        <row r="198">
          <cell r="AV198" t="str">
            <v>FR30G</v>
          </cell>
        </row>
        <row r="199">
          <cell r="AV199" t="str">
            <v>FR30ML</v>
          </cell>
        </row>
        <row r="200">
          <cell r="AV200" t="str">
            <v>FR340ML</v>
          </cell>
        </row>
        <row r="201">
          <cell r="AV201" t="str">
            <v>FR350ML</v>
          </cell>
        </row>
        <row r="202">
          <cell r="AV202" t="str">
            <v>FR40ML</v>
          </cell>
        </row>
        <row r="203">
          <cell r="AV203" t="str">
            <v>FR45ML</v>
          </cell>
        </row>
        <row r="204">
          <cell r="AV204" t="str">
            <v>FR500ML</v>
          </cell>
        </row>
        <row r="205">
          <cell r="AV205" t="str">
            <v>H</v>
          </cell>
        </row>
        <row r="206">
          <cell r="AV206" t="str">
            <v>KG</v>
          </cell>
        </row>
        <row r="207">
          <cell r="AV207" t="str">
            <v>KM</v>
          </cell>
        </row>
        <row r="208">
          <cell r="AV208" t="str">
            <v>M</v>
          </cell>
        </row>
        <row r="209">
          <cell r="AV209" t="str">
            <v>M2</v>
          </cell>
        </row>
        <row r="210">
          <cell r="AV210" t="str">
            <v>M3</v>
          </cell>
        </row>
        <row r="211">
          <cell r="AV211" t="str">
            <v>M3XKM</v>
          </cell>
        </row>
        <row r="212">
          <cell r="AV212" t="str">
            <v>MES</v>
          </cell>
        </row>
        <row r="213">
          <cell r="AV213" t="str">
            <v>MÊS</v>
          </cell>
        </row>
        <row r="214">
          <cell r="AV214" t="str">
            <v>MESES</v>
          </cell>
        </row>
        <row r="215">
          <cell r="AV215" t="str">
            <v>OUTRAS</v>
          </cell>
        </row>
        <row r="216">
          <cell r="AV216" t="str">
            <v>PAR</v>
          </cell>
        </row>
        <row r="217">
          <cell r="AV217" t="str">
            <v>PC</v>
          </cell>
        </row>
        <row r="218">
          <cell r="AV218" t="str">
            <v>T</v>
          </cell>
        </row>
        <row r="219">
          <cell r="AV219" t="str">
            <v>TXKM</v>
          </cell>
        </row>
        <row r="220">
          <cell r="AV220" t="str">
            <v>UN</v>
          </cell>
        </row>
      </sheetData>
      <sheetData sheetId="3"/>
      <sheetData sheetId="4">
        <row r="3">
          <cell r="E3" t="str">
            <v>SINAPI</v>
          </cell>
          <cell r="F3" t="str">
            <v>SINAPI-I</v>
          </cell>
          <cell r="G3" t="str">
            <v>SICRO</v>
          </cell>
          <cell r="H3" t="str">
            <v>Composição</v>
          </cell>
          <cell r="I3" t="str">
            <v>Cotação</v>
          </cell>
        </row>
        <row r="4">
          <cell r="F4" t="str">
            <v>BDI 1</v>
          </cell>
          <cell r="G4" t="str">
            <v>BDI 2</v>
          </cell>
          <cell r="H4" t="str">
            <v>BDI 3</v>
          </cell>
          <cell r="I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FA09-4561-4FA7-B279-42E99A0CB8B9}">
  <sheetPr>
    <pageSetUpPr fitToPage="1"/>
  </sheetPr>
  <dimension ref="A4:K25"/>
  <sheetViews>
    <sheetView tabSelected="1" zoomScaleNormal="100" workbookViewId="0">
      <selection activeCell="K9" sqref="K9"/>
    </sheetView>
  </sheetViews>
  <sheetFormatPr defaultRowHeight="14.4" x14ac:dyDescent="0.3"/>
  <cols>
    <col min="3" max="3" width="11.21875" customWidth="1"/>
    <col min="5" max="5" width="49.33203125" customWidth="1"/>
    <col min="11" max="11" width="11.109375" customWidth="1"/>
  </cols>
  <sheetData>
    <row r="4" spans="1:11" ht="28.8" x14ac:dyDescent="0.3">
      <c r="A4" s="1" t="s">
        <v>25</v>
      </c>
      <c r="B4" s="39" t="s">
        <v>62</v>
      </c>
      <c r="C4" s="40"/>
      <c r="D4" s="41"/>
      <c r="E4" s="20"/>
      <c r="F4" s="17" t="s">
        <v>61</v>
      </c>
      <c r="G4" s="17" t="s">
        <v>63</v>
      </c>
      <c r="H4" s="18" t="s">
        <v>64</v>
      </c>
      <c r="I4" s="17" t="s">
        <v>67</v>
      </c>
      <c r="J4" s="18" t="s">
        <v>65</v>
      </c>
      <c r="K4" s="11" t="s">
        <v>66</v>
      </c>
    </row>
    <row r="5" spans="1:11" x14ac:dyDescent="0.3">
      <c r="A5" s="3" t="s">
        <v>26</v>
      </c>
      <c r="B5" s="3" t="s">
        <v>27</v>
      </c>
      <c r="C5" s="3"/>
      <c r="D5" s="3"/>
      <c r="E5" s="15" t="s">
        <v>1</v>
      </c>
      <c r="F5" s="26" t="s">
        <v>2</v>
      </c>
      <c r="G5" s="26"/>
      <c r="H5" s="26"/>
      <c r="I5" s="26"/>
      <c r="J5" s="27"/>
      <c r="K5" s="16">
        <f>K25</f>
        <v>390651.33500000008</v>
      </c>
    </row>
    <row r="6" spans="1:11" x14ac:dyDescent="0.3">
      <c r="A6" s="3" t="s">
        <v>28</v>
      </c>
      <c r="B6" s="3" t="s">
        <v>29</v>
      </c>
      <c r="C6" s="3"/>
      <c r="D6" s="3"/>
      <c r="E6" s="25" t="s">
        <v>4</v>
      </c>
      <c r="F6" s="30" t="s">
        <v>2</v>
      </c>
      <c r="G6" s="21"/>
      <c r="H6" s="21"/>
      <c r="I6" s="21"/>
      <c r="J6" s="22"/>
      <c r="K6" s="16">
        <f>K7</f>
        <v>3706.2360000000003</v>
      </c>
    </row>
    <row r="7" spans="1:11" ht="43.2" x14ac:dyDescent="0.3">
      <c r="A7" s="3" t="s">
        <v>30</v>
      </c>
      <c r="B7" s="3" t="s">
        <v>31</v>
      </c>
      <c r="C7" s="3" t="s">
        <v>0</v>
      </c>
      <c r="D7" s="3" t="s">
        <v>5</v>
      </c>
      <c r="E7" s="7" t="s">
        <v>32</v>
      </c>
      <c r="F7" s="28" t="s">
        <v>13</v>
      </c>
      <c r="G7" s="29">
        <v>6.48</v>
      </c>
      <c r="H7" s="28">
        <v>461.14</v>
      </c>
      <c r="I7" s="28" t="s">
        <v>3</v>
      </c>
      <c r="J7" s="32">
        <v>571.95000000000005</v>
      </c>
      <c r="K7" s="4">
        <f>G7*J7</f>
        <v>3706.2360000000003</v>
      </c>
    </row>
    <row r="8" spans="1:11" x14ac:dyDescent="0.3">
      <c r="A8" s="3" t="s">
        <v>28</v>
      </c>
      <c r="B8" s="3" t="s">
        <v>33</v>
      </c>
      <c r="C8" s="3"/>
      <c r="D8" s="3"/>
      <c r="E8" s="15" t="s">
        <v>6</v>
      </c>
      <c r="F8" s="30" t="s">
        <v>2</v>
      </c>
      <c r="G8" s="31"/>
      <c r="H8" s="21"/>
      <c r="I8" s="21"/>
      <c r="J8" s="33"/>
      <c r="K8" s="16">
        <f>K9</f>
        <v>11414.33</v>
      </c>
    </row>
    <row r="9" spans="1:11" x14ac:dyDescent="0.3">
      <c r="A9" s="3" t="s">
        <v>30</v>
      </c>
      <c r="B9" s="3" t="s">
        <v>34</v>
      </c>
      <c r="C9" s="3" t="s">
        <v>7</v>
      </c>
      <c r="D9" s="3" t="s">
        <v>8</v>
      </c>
      <c r="E9" s="7" t="s">
        <v>35</v>
      </c>
      <c r="F9" s="28" t="s">
        <v>36</v>
      </c>
      <c r="G9" s="29">
        <v>1</v>
      </c>
      <c r="H9" s="28">
        <v>9202.8799999999992</v>
      </c>
      <c r="I9" s="28" t="s">
        <v>3</v>
      </c>
      <c r="J9" s="32">
        <v>11414.33</v>
      </c>
      <c r="K9" s="4">
        <f>G9*J9</f>
        <v>11414.33</v>
      </c>
    </row>
    <row r="10" spans="1:11" x14ac:dyDescent="0.3">
      <c r="A10" s="3" t="s">
        <v>28</v>
      </c>
      <c r="B10" s="3" t="s">
        <v>37</v>
      </c>
      <c r="C10" s="3" t="s">
        <v>0</v>
      </c>
      <c r="D10" s="3"/>
      <c r="E10" s="15" t="s">
        <v>9</v>
      </c>
      <c r="F10" s="30" t="s">
        <v>2</v>
      </c>
      <c r="G10" s="31"/>
      <c r="H10" s="21"/>
      <c r="I10" s="21"/>
      <c r="J10" s="33"/>
      <c r="K10" s="16">
        <f>K11</f>
        <v>11680.38</v>
      </c>
    </row>
    <row r="11" spans="1:11" x14ac:dyDescent="0.3">
      <c r="A11" s="3" t="s">
        <v>30</v>
      </c>
      <c r="B11" s="3" t="s">
        <v>38</v>
      </c>
      <c r="C11" s="3" t="s">
        <v>7</v>
      </c>
      <c r="D11" s="3" t="s">
        <v>10</v>
      </c>
      <c r="E11" s="7" t="s">
        <v>9</v>
      </c>
      <c r="F11" s="28" t="s">
        <v>36</v>
      </c>
      <c r="G11" s="29">
        <v>1</v>
      </c>
      <c r="H11" s="28">
        <v>9417.3799999999992</v>
      </c>
      <c r="I11" s="28" t="s">
        <v>3</v>
      </c>
      <c r="J11" s="32">
        <v>11680.38</v>
      </c>
      <c r="K11" s="4">
        <f>G11*J11</f>
        <v>11680.38</v>
      </c>
    </row>
    <row r="12" spans="1:11" x14ac:dyDescent="0.3">
      <c r="A12" s="3" t="s">
        <v>28</v>
      </c>
      <c r="B12" s="3" t="s">
        <v>39</v>
      </c>
      <c r="C12" s="3"/>
      <c r="D12" s="3"/>
      <c r="E12" s="15" t="s">
        <v>1</v>
      </c>
      <c r="F12" s="30" t="s">
        <v>2</v>
      </c>
      <c r="G12" s="31"/>
      <c r="H12" s="21"/>
      <c r="I12" s="21"/>
      <c r="J12" s="33"/>
      <c r="K12" s="16">
        <f>SUM(K13:K21)</f>
        <v>352167.85900000005</v>
      </c>
    </row>
    <row r="13" spans="1:11" x14ac:dyDescent="0.3">
      <c r="A13" s="3" t="s">
        <v>30</v>
      </c>
      <c r="B13" s="3" t="s">
        <v>40</v>
      </c>
      <c r="C13" s="3" t="s">
        <v>11</v>
      </c>
      <c r="D13" s="3" t="s">
        <v>12</v>
      </c>
      <c r="E13" s="7" t="s">
        <v>41</v>
      </c>
      <c r="F13" s="19" t="s">
        <v>13</v>
      </c>
      <c r="G13" s="24">
        <v>3055</v>
      </c>
      <c r="H13" s="19">
        <v>0.37</v>
      </c>
      <c r="I13" s="19" t="s">
        <v>3</v>
      </c>
      <c r="J13" s="34">
        <v>0.46</v>
      </c>
      <c r="K13" s="4">
        <f t="shared" ref="K13:K23" si="0">G13*J13</f>
        <v>1405.3</v>
      </c>
    </row>
    <row r="14" spans="1:11" x14ac:dyDescent="0.3">
      <c r="A14" s="3" t="s">
        <v>30</v>
      </c>
      <c r="B14" s="3" t="s">
        <v>42</v>
      </c>
      <c r="C14" s="3" t="s">
        <v>14</v>
      </c>
      <c r="D14" s="3" t="s">
        <v>15</v>
      </c>
      <c r="E14" s="7" t="s">
        <v>43</v>
      </c>
      <c r="F14" s="3" t="s">
        <v>44</v>
      </c>
      <c r="G14" s="12">
        <v>3.67</v>
      </c>
      <c r="H14" s="3">
        <v>4905.79</v>
      </c>
      <c r="I14" s="3" t="s">
        <v>16</v>
      </c>
      <c r="J14" s="35">
        <v>5686.79</v>
      </c>
      <c r="K14" s="4">
        <f t="shared" si="0"/>
        <v>20870.5193</v>
      </c>
    </row>
    <row r="15" spans="1:11" ht="28.8" x14ac:dyDescent="0.3">
      <c r="A15" s="3" t="s">
        <v>30</v>
      </c>
      <c r="B15" s="3" t="s">
        <v>45</v>
      </c>
      <c r="C15" s="3" t="s">
        <v>11</v>
      </c>
      <c r="D15" s="3" t="s">
        <v>17</v>
      </c>
      <c r="E15" s="7" t="s">
        <v>46</v>
      </c>
      <c r="F15" s="3" t="s">
        <v>18</v>
      </c>
      <c r="G15" s="12">
        <v>807.4</v>
      </c>
      <c r="H15" s="3">
        <v>1.68</v>
      </c>
      <c r="I15" s="3" t="s">
        <v>16</v>
      </c>
      <c r="J15" s="35">
        <v>1.95</v>
      </c>
      <c r="K15" s="4">
        <f t="shared" si="0"/>
        <v>1574.4299999999998</v>
      </c>
    </row>
    <row r="16" spans="1:11" x14ac:dyDescent="0.3">
      <c r="A16" s="3" t="s">
        <v>30</v>
      </c>
      <c r="B16" s="3" t="s">
        <v>47</v>
      </c>
      <c r="C16" s="3" t="s">
        <v>11</v>
      </c>
      <c r="D16" s="3" t="s">
        <v>19</v>
      </c>
      <c r="E16" s="7" t="s">
        <v>48</v>
      </c>
      <c r="F16" s="3" t="s">
        <v>13</v>
      </c>
      <c r="G16" s="12">
        <v>3055</v>
      </c>
      <c r="H16" s="3">
        <v>0.27</v>
      </c>
      <c r="I16" s="3" t="s">
        <v>3</v>
      </c>
      <c r="J16" s="35">
        <v>0.33</v>
      </c>
      <c r="K16" s="4">
        <f t="shared" si="0"/>
        <v>1008.1500000000001</v>
      </c>
    </row>
    <row r="17" spans="1:11" x14ac:dyDescent="0.3">
      <c r="A17" s="3" t="s">
        <v>30</v>
      </c>
      <c r="B17" s="3" t="s">
        <v>49</v>
      </c>
      <c r="C17" s="3" t="s">
        <v>14</v>
      </c>
      <c r="D17" s="3" t="s">
        <v>20</v>
      </c>
      <c r="E17" s="7" t="s">
        <v>50</v>
      </c>
      <c r="F17" s="3" t="s">
        <v>44</v>
      </c>
      <c r="G17" s="12">
        <v>1.37</v>
      </c>
      <c r="H17" s="3">
        <v>2819.06</v>
      </c>
      <c r="I17" s="3" t="s">
        <v>16</v>
      </c>
      <c r="J17" s="35">
        <v>3267.85</v>
      </c>
      <c r="K17" s="4">
        <f t="shared" si="0"/>
        <v>4476.9544999999998</v>
      </c>
    </row>
    <row r="18" spans="1:11" ht="28.8" x14ac:dyDescent="0.3">
      <c r="A18" s="3" t="s">
        <v>30</v>
      </c>
      <c r="B18" s="3" t="s">
        <v>51</v>
      </c>
      <c r="C18" s="3" t="s">
        <v>11</v>
      </c>
      <c r="D18" s="3" t="s">
        <v>17</v>
      </c>
      <c r="E18" s="7" t="s">
        <v>46</v>
      </c>
      <c r="F18" s="3" t="s">
        <v>18</v>
      </c>
      <c r="G18" s="12">
        <v>4301.3999999999996</v>
      </c>
      <c r="H18" s="3">
        <v>1.68</v>
      </c>
      <c r="I18" s="3" t="s">
        <v>16</v>
      </c>
      <c r="J18" s="35">
        <v>1.95</v>
      </c>
      <c r="K18" s="4">
        <f t="shared" si="0"/>
        <v>8387.73</v>
      </c>
    </row>
    <row r="19" spans="1:11" ht="43.2" x14ac:dyDescent="0.3">
      <c r="A19" s="3" t="s">
        <v>30</v>
      </c>
      <c r="B19" s="3" t="s">
        <v>52</v>
      </c>
      <c r="C19" s="3" t="s">
        <v>0</v>
      </c>
      <c r="D19" s="3" t="s">
        <v>21</v>
      </c>
      <c r="E19" s="7" t="s">
        <v>53</v>
      </c>
      <c r="F19" s="3" t="s">
        <v>54</v>
      </c>
      <c r="G19" s="12">
        <v>152.75</v>
      </c>
      <c r="H19" s="3">
        <v>1701.33</v>
      </c>
      <c r="I19" s="3" t="s">
        <v>16</v>
      </c>
      <c r="J19" s="35">
        <v>1972.18</v>
      </c>
      <c r="K19" s="4">
        <f t="shared" si="0"/>
        <v>301250.495</v>
      </c>
    </row>
    <row r="20" spans="1:11" ht="28.8" x14ac:dyDescent="0.3">
      <c r="A20" s="3" t="s">
        <v>30</v>
      </c>
      <c r="B20" s="3" t="s">
        <v>55</v>
      </c>
      <c r="C20" s="3" t="s">
        <v>11</v>
      </c>
      <c r="D20" s="3" t="s">
        <v>17</v>
      </c>
      <c r="E20" s="7" t="s">
        <v>46</v>
      </c>
      <c r="F20" s="3" t="s">
        <v>18</v>
      </c>
      <c r="G20" s="12">
        <v>833.72</v>
      </c>
      <c r="H20" s="3">
        <v>1.68</v>
      </c>
      <c r="I20" s="3" t="s">
        <v>16</v>
      </c>
      <c r="J20" s="35">
        <v>1.95</v>
      </c>
      <c r="K20" s="4">
        <f t="shared" si="0"/>
        <v>1625.7539999999999</v>
      </c>
    </row>
    <row r="21" spans="1:11" ht="28.8" x14ac:dyDescent="0.3">
      <c r="A21" s="3" t="s">
        <v>30</v>
      </c>
      <c r="B21" s="3" t="s">
        <v>56</v>
      </c>
      <c r="C21" s="3" t="s">
        <v>11</v>
      </c>
      <c r="D21" s="3" t="s">
        <v>22</v>
      </c>
      <c r="E21" s="7" t="s">
        <v>57</v>
      </c>
      <c r="F21" s="20" t="s">
        <v>18</v>
      </c>
      <c r="G21" s="23">
        <v>11685.38</v>
      </c>
      <c r="H21" s="20">
        <v>0.8</v>
      </c>
      <c r="I21" s="20" t="s">
        <v>3</v>
      </c>
      <c r="J21" s="36">
        <v>0.99</v>
      </c>
      <c r="K21" s="4">
        <f t="shared" si="0"/>
        <v>11568.526199999998</v>
      </c>
    </row>
    <row r="22" spans="1:11" x14ac:dyDescent="0.3">
      <c r="A22" s="3" t="s">
        <v>28</v>
      </c>
      <c r="B22" s="3" t="s">
        <v>58</v>
      </c>
      <c r="C22" s="3"/>
      <c r="D22" s="3"/>
      <c r="E22" s="15" t="s">
        <v>23</v>
      </c>
      <c r="F22" s="30" t="s">
        <v>2</v>
      </c>
      <c r="G22" s="31"/>
      <c r="H22" s="21"/>
      <c r="I22" s="21"/>
      <c r="J22" s="33"/>
      <c r="K22" s="16">
        <f>K23</f>
        <v>11682.53</v>
      </c>
    </row>
    <row r="23" spans="1:11" x14ac:dyDescent="0.3">
      <c r="A23" s="3" t="s">
        <v>30</v>
      </c>
      <c r="B23" s="3" t="s">
        <v>59</v>
      </c>
      <c r="C23" s="3" t="s">
        <v>7</v>
      </c>
      <c r="D23" s="3" t="s">
        <v>24</v>
      </c>
      <c r="E23" s="7" t="s">
        <v>60</v>
      </c>
      <c r="F23" s="19" t="s">
        <v>61</v>
      </c>
      <c r="G23" s="24">
        <v>1</v>
      </c>
      <c r="H23" s="19">
        <v>9419.1200000000008</v>
      </c>
      <c r="I23" s="19" t="s">
        <v>3</v>
      </c>
      <c r="J23" s="34">
        <v>11682.53</v>
      </c>
      <c r="K23" s="4">
        <f t="shared" si="0"/>
        <v>11682.53</v>
      </c>
    </row>
    <row r="24" spans="1:1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3">
      <c r="A25" s="8"/>
      <c r="B25" s="8"/>
      <c r="C25" s="8"/>
      <c r="D25" s="8"/>
      <c r="E25" s="8"/>
      <c r="F25" s="8"/>
      <c r="G25" s="8"/>
      <c r="H25" s="8"/>
      <c r="I25" s="8"/>
      <c r="J25" s="13" t="s">
        <v>66</v>
      </c>
      <c r="K25" s="14">
        <f>K6+K8+K10+K12+K22</f>
        <v>390651.33500000008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scale="7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AC09-3E82-4B46-B1A8-EBCC8778C926}">
  <sheetPr>
    <pageSetUpPr fitToPage="1"/>
  </sheetPr>
  <dimension ref="A3:M25"/>
  <sheetViews>
    <sheetView zoomScaleNormal="100" workbookViewId="0">
      <selection activeCell="E28" sqref="E28"/>
    </sheetView>
  </sheetViews>
  <sheetFormatPr defaultRowHeight="14.4" x14ac:dyDescent="0.3"/>
  <cols>
    <col min="3" max="3" width="11.21875" customWidth="1"/>
    <col min="5" max="5" width="49.33203125" customWidth="1"/>
    <col min="6" max="10" width="0" hidden="1" customWidth="1"/>
    <col min="11" max="11" width="11.109375" customWidth="1"/>
    <col min="12" max="12" width="13.6640625" customWidth="1"/>
    <col min="13" max="13" width="11" customWidth="1"/>
  </cols>
  <sheetData>
    <row r="3" spans="1:13" ht="23.4" x14ac:dyDescent="0.45">
      <c r="A3" s="43" t="s">
        <v>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8.8" x14ac:dyDescent="0.3">
      <c r="A4" s="1" t="s">
        <v>25</v>
      </c>
      <c r="B4" s="2" t="s">
        <v>62</v>
      </c>
      <c r="C4" s="3"/>
      <c r="D4" s="3"/>
      <c r="E4" s="3"/>
      <c r="F4" s="1" t="s">
        <v>61</v>
      </c>
      <c r="G4" s="1" t="s">
        <v>63</v>
      </c>
      <c r="H4" s="10" t="s">
        <v>64</v>
      </c>
      <c r="I4" s="1" t="s">
        <v>67</v>
      </c>
      <c r="J4" s="10" t="s">
        <v>65</v>
      </c>
      <c r="K4" s="11" t="s">
        <v>66</v>
      </c>
      <c r="L4" s="42" t="s">
        <v>69</v>
      </c>
      <c r="M4" s="42"/>
    </row>
    <row r="5" spans="1:13" ht="28.8" x14ac:dyDescent="0.3">
      <c r="A5" s="3" t="s">
        <v>26</v>
      </c>
      <c r="B5" s="3" t="s">
        <v>27</v>
      </c>
      <c r="C5" s="3"/>
      <c r="D5" s="3"/>
      <c r="E5" s="5" t="s">
        <v>1</v>
      </c>
      <c r="F5" s="3" t="s">
        <v>2</v>
      </c>
      <c r="G5" s="3"/>
      <c r="H5" s="3"/>
      <c r="I5" s="3"/>
      <c r="J5" s="3"/>
      <c r="K5" s="6"/>
      <c r="L5" s="38" t="s">
        <v>70</v>
      </c>
      <c r="M5" s="1" t="s">
        <v>71</v>
      </c>
    </row>
    <row r="6" spans="1:13" x14ac:dyDescent="0.3">
      <c r="A6" s="3" t="s">
        <v>28</v>
      </c>
      <c r="B6" s="3" t="s">
        <v>29</v>
      </c>
      <c r="C6" s="3"/>
      <c r="D6" s="3"/>
      <c r="E6" s="5" t="s">
        <v>4</v>
      </c>
      <c r="F6" s="3" t="s">
        <v>2</v>
      </c>
      <c r="G6" s="3"/>
      <c r="H6" s="3"/>
      <c r="I6" s="3"/>
      <c r="J6" s="3"/>
      <c r="K6" s="6">
        <f>K7</f>
        <v>3706.2360000000003</v>
      </c>
      <c r="L6" s="37">
        <v>100</v>
      </c>
      <c r="M6" s="9">
        <f>K6*L6/100</f>
        <v>3706.2360000000003</v>
      </c>
    </row>
    <row r="7" spans="1:13" ht="43.2" hidden="1" x14ac:dyDescent="0.3">
      <c r="A7" s="3" t="s">
        <v>30</v>
      </c>
      <c r="B7" s="3" t="s">
        <v>31</v>
      </c>
      <c r="C7" s="3" t="s">
        <v>0</v>
      </c>
      <c r="D7" s="3" t="s">
        <v>5</v>
      </c>
      <c r="E7" s="7" t="s">
        <v>32</v>
      </c>
      <c r="F7" s="3" t="s">
        <v>13</v>
      </c>
      <c r="G7" s="12">
        <v>6.48</v>
      </c>
      <c r="H7" s="3">
        <v>461.14</v>
      </c>
      <c r="I7" s="3" t="s">
        <v>3</v>
      </c>
      <c r="J7" s="35">
        <v>571.95000000000005</v>
      </c>
      <c r="K7" s="4">
        <f>G7*J7</f>
        <v>3706.2360000000003</v>
      </c>
      <c r="L7" s="8"/>
      <c r="M7" s="9">
        <f t="shared" ref="M7:M23" si="0">K7*L7/100</f>
        <v>0</v>
      </c>
    </row>
    <row r="8" spans="1:13" x14ac:dyDescent="0.3">
      <c r="A8" s="3" t="s">
        <v>28</v>
      </c>
      <c r="B8" s="3" t="s">
        <v>33</v>
      </c>
      <c r="C8" s="3"/>
      <c r="D8" s="3"/>
      <c r="E8" s="5" t="s">
        <v>6</v>
      </c>
      <c r="F8" s="3" t="s">
        <v>2</v>
      </c>
      <c r="G8" s="12"/>
      <c r="H8" s="3"/>
      <c r="I8" s="3"/>
      <c r="J8" s="35"/>
      <c r="K8" s="6">
        <f>K9</f>
        <v>11414.33</v>
      </c>
      <c r="L8" s="37">
        <v>100</v>
      </c>
      <c r="M8" s="9">
        <f t="shared" si="0"/>
        <v>11414.33</v>
      </c>
    </row>
    <row r="9" spans="1:13" hidden="1" x14ac:dyDescent="0.3">
      <c r="A9" s="3" t="s">
        <v>30</v>
      </c>
      <c r="B9" s="3" t="s">
        <v>34</v>
      </c>
      <c r="C9" s="3" t="s">
        <v>7</v>
      </c>
      <c r="D9" s="3" t="s">
        <v>8</v>
      </c>
      <c r="E9" s="7" t="s">
        <v>35</v>
      </c>
      <c r="F9" s="3" t="s">
        <v>36</v>
      </c>
      <c r="G9" s="12">
        <v>1</v>
      </c>
      <c r="H9" s="3">
        <v>9202.8799999999992</v>
      </c>
      <c r="I9" s="3" t="s">
        <v>3</v>
      </c>
      <c r="J9" s="35">
        <v>11414.33</v>
      </c>
      <c r="K9" s="4">
        <f>G9*J9</f>
        <v>11414.33</v>
      </c>
      <c r="L9" s="37">
        <v>100</v>
      </c>
      <c r="M9" s="9">
        <f t="shared" si="0"/>
        <v>11414.33</v>
      </c>
    </row>
    <row r="10" spans="1:13" x14ac:dyDescent="0.3">
      <c r="A10" s="3" t="s">
        <v>28</v>
      </c>
      <c r="B10" s="3" t="s">
        <v>37</v>
      </c>
      <c r="C10" s="3" t="s">
        <v>0</v>
      </c>
      <c r="D10" s="3"/>
      <c r="E10" s="5" t="s">
        <v>9</v>
      </c>
      <c r="F10" s="3" t="s">
        <v>2</v>
      </c>
      <c r="G10" s="12"/>
      <c r="H10" s="3"/>
      <c r="I10" s="3"/>
      <c r="J10" s="35"/>
      <c r="K10" s="6">
        <f>K11</f>
        <v>11680.38</v>
      </c>
      <c r="L10" s="37">
        <v>100</v>
      </c>
      <c r="M10" s="9">
        <f t="shared" si="0"/>
        <v>11680.38</v>
      </c>
    </row>
    <row r="11" spans="1:13" hidden="1" x14ac:dyDescent="0.3">
      <c r="A11" s="3" t="s">
        <v>30</v>
      </c>
      <c r="B11" s="3" t="s">
        <v>38</v>
      </c>
      <c r="C11" s="3" t="s">
        <v>7</v>
      </c>
      <c r="D11" s="3" t="s">
        <v>10</v>
      </c>
      <c r="E11" s="7" t="s">
        <v>9</v>
      </c>
      <c r="F11" s="3" t="s">
        <v>36</v>
      </c>
      <c r="G11" s="12">
        <v>1</v>
      </c>
      <c r="H11" s="3">
        <v>9417.3799999999992</v>
      </c>
      <c r="I11" s="3" t="s">
        <v>3</v>
      </c>
      <c r="J11" s="35">
        <v>11680.38</v>
      </c>
      <c r="K11" s="4">
        <f>G11*J11</f>
        <v>11680.38</v>
      </c>
      <c r="L11" s="37">
        <v>100</v>
      </c>
      <c r="M11" s="9">
        <f t="shared" si="0"/>
        <v>11680.38</v>
      </c>
    </row>
    <row r="12" spans="1:13" x14ac:dyDescent="0.3">
      <c r="A12" s="3" t="s">
        <v>28</v>
      </c>
      <c r="B12" s="3" t="s">
        <v>39</v>
      </c>
      <c r="C12" s="3"/>
      <c r="D12" s="3"/>
      <c r="E12" s="5" t="s">
        <v>1</v>
      </c>
      <c r="F12" s="3" t="s">
        <v>2</v>
      </c>
      <c r="G12" s="12"/>
      <c r="H12" s="3"/>
      <c r="I12" s="3"/>
      <c r="J12" s="35"/>
      <c r="K12" s="6">
        <f>SUM(K13:K21)</f>
        <v>352167.85900000005</v>
      </c>
      <c r="L12" s="37">
        <v>100</v>
      </c>
      <c r="M12" s="9">
        <f t="shared" si="0"/>
        <v>352167.85900000005</v>
      </c>
    </row>
    <row r="13" spans="1:13" hidden="1" x14ac:dyDescent="0.3">
      <c r="A13" s="3" t="s">
        <v>30</v>
      </c>
      <c r="B13" s="3" t="s">
        <v>40</v>
      </c>
      <c r="C13" s="3" t="s">
        <v>11</v>
      </c>
      <c r="D13" s="3" t="s">
        <v>12</v>
      </c>
      <c r="E13" s="7" t="s">
        <v>41</v>
      </c>
      <c r="F13" s="3" t="s">
        <v>13</v>
      </c>
      <c r="G13" s="12">
        <v>3055</v>
      </c>
      <c r="H13" s="3">
        <v>0.37</v>
      </c>
      <c r="I13" s="3" t="s">
        <v>3</v>
      </c>
      <c r="J13" s="35">
        <v>0.46</v>
      </c>
      <c r="K13" s="4">
        <f t="shared" ref="K13:K23" si="1">G13*J13</f>
        <v>1405.3</v>
      </c>
      <c r="L13" s="37">
        <v>100</v>
      </c>
      <c r="M13" s="9">
        <f t="shared" si="0"/>
        <v>1405.3</v>
      </c>
    </row>
    <row r="14" spans="1:13" hidden="1" x14ac:dyDescent="0.3">
      <c r="A14" s="3" t="s">
        <v>30</v>
      </c>
      <c r="B14" s="3" t="s">
        <v>42</v>
      </c>
      <c r="C14" s="3" t="s">
        <v>14</v>
      </c>
      <c r="D14" s="3" t="s">
        <v>15</v>
      </c>
      <c r="E14" s="7" t="s">
        <v>43</v>
      </c>
      <c r="F14" s="3" t="s">
        <v>44</v>
      </c>
      <c r="G14" s="12">
        <v>3.67</v>
      </c>
      <c r="H14" s="3">
        <v>4905.79</v>
      </c>
      <c r="I14" s="3" t="s">
        <v>16</v>
      </c>
      <c r="J14" s="35">
        <v>5686.79</v>
      </c>
      <c r="K14" s="4">
        <f t="shared" si="1"/>
        <v>20870.5193</v>
      </c>
      <c r="L14" s="37">
        <v>100</v>
      </c>
      <c r="M14" s="9">
        <f t="shared" si="0"/>
        <v>20870.5193</v>
      </c>
    </row>
    <row r="15" spans="1:13" ht="28.8" hidden="1" x14ac:dyDescent="0.3">
      <c r="A15" s="3" t="s">
        <v>30</v>
      </c>
      <c r="B15" s="3" t="s">
        <v>45</v>
      </c>
      <c r="C15" s="3" t="s">
        <v>11</v>
      </c>
      <c r="D15" s="3" t="s">
        <v>17</v>
      </c>
      <c r="E15" s="7" t="s">
        <v>46</v>
      </c>
      <c r="F15" s="3" t="s">
        <v>18</v>
      </c>
      <c r="G15" s="12">
        <v>807.4</v>
      </c>
      <c r="H15" s="3">
        <v>1.68</v>
      </c>
      <c r="I15" s="3" t="s">
        <v>16</v>
      </c>
      <c r="J15" s="35">
        <v>1.95</v>
      </c>
      <c r="K15" s="4">
        <f t="shared" si="1"/>
        <v>1574.4299999999998</v>
      </c>
      <c r="L15" s="37">
        <v>100</v>
      </c>
      <c r="M15" s="9">
        <f t="shared" si="0"/>
        <v>1574.4299999999996</v>
      </c>
    </row>
    <row r="16" spans="1:13" hidden="1" x14ac:dyDescent="0.3">
      <c r="A16" s="3" t="s">
        <v>30</v>
      </c>
      <c r="B16" s="3" t="s">
        <v>47</v>
      </c>
      <c r="C16" s="3" t="s">
        <v>11</v>
      </c>
      <c r="D16" s="3" t="s">
        <v>19</v>
      </c>
      <c r="E16" s="7" t="s">
        <v>48</v>
      </c>
      <c r="F16" s="3" t="s">
        <v>13</v>
      </c>
      <c r="G16" s="12">
        <v>3055</v>
      </c>
      <c r="H16" s="3">
        <v>0.27</v>
      </c>
      <c r="I16" s="3" t="s">
        <v>3</v>
      </c>
      <c r="J16" s="35">
        <v>0.33</v>
      </c>
      <c r="K16" s="4">
        <f t="shared" si="1"/>
        <v>1008.1500000000001</v>
      </c>
      <c r="L16" s="37">
        <v>100</v>
      </c>
      <c r="M16" s="9">
        <f t="shared" si="0"/>
        <v>1008.1500000000001</v>
      </c>
    </row>
    <row r="17" spans="1:13" hidden="1" x14ac:dyDescent="0.3">
      <c r="A17" s="3" t="s">
        <v>30</v>
      </c>
      <c r="B17" s="3" t="s">
        <v>49</v>
      </c>
      <c r="C17" s="3" t="s">
        <v>14</v>
      </c>
      <c r="D17" s="3" t="s">
        <v>20</v>
      </c>
      <c r="E17" s="7" t="s">
        <v>50</v>
      </c>
      <c r="F17" s="3" t="s">
        <v>44</v>
      </c>
      <c r="G17" s="12">
        <v>1.37</v>
      </c>
      <c r="H17" s="3">
        <v>2819.06</v>
      </c>
      <c r="I17" s="3" t="s">
        <v>16</v>
      </c>
      <c r="J17" s="35">
        <v>3267.85</v>
      </c>
      <c r="K17" s="4">
        <f t="shared" si="1"/>
        <v>4476.9544999999998</v>
      </c>
      <c r="L17" s="37">
        <v>100</v>
      </c>
      <c r="M17" s="9">
        <f t="shared" si="0"/>
        <v>4476.9544999999998</v>
      </c>
    </row>
    <row r="18" spans="1:13" ht="28.8" hidden="1" x14ac:dyDescent="0.3">
      <c r="A18" s="3" t="s">
        <v>30</v>
      </c>
      <c r="B18" s="3" t="s">
        <v>51</v>
      </c>
      <c r="C18" s="3" t="s">
        <v>11</v>
      </c>
      <c r="D18" s="3" t="s">
        <v>17</v>
      </c>
      <c r="E18" s="7" t="s">
        <v>46</v>
      </c>
      <c r="F18" s="3" t="s">
        <v>18</v>
      </c>
      <c r="G18" s="12">
        <v>4301.3999999999996</v>
      </c>
      <c r="H18" s="3">
        <v>1.68</v>
      </c>
      <c r="I18" s="3" t="s">
        <v>16</v>
      </c>
      <c r="J18" s="35">
        <v>1.95</v>
      </c>
      <c r="K18" s="4">
        <f t="shared" si="1"/>
        <v>8387.73</v>
      </c>
      <c r="L18" s="37">
        <v>100</v>
      </c>
      <c r="M18" s="9">
        <f t="shared" si="0"/>
        <v>8387.73</v>
      </c>
    </row>
    <row r="19" spans="1:13" ht="43.2" hidden="1" x14ac:dyDescent="0.3">
      <c r="A19" s="3" t="s">
        <v>30</v>
      </c>
      <c r="B19" s="3" t="s">
        <v>52</v>
      </c>
      <c r="C19" s="3" t="s">
        <v>0</v>
      </c>
      <c r="D19" s="3" t="s">
        <v>21</v>
      </c>
      <c r="E19" s="7" t="s">
        <v>53</v>
      </c>
      <c r="F19" s="3" t="s">
        <v>54</v>
      </c>
      <c r="G19" s="12">
        <v>152.75</v>
      </c>
      <c r="H19" s="3">
        <v>1701.33</v>
      </c>
      <c r="I19" s="3" t="s">
        <v>16</v>
      </c>
      <c r="J19" s="35">
        <v>1972.18</v>
      </c>
      <c r="K19" s="4">
        <f t="shared" si="1"/>
        <v>301250.495</v>
      </c>
      <c r="L19" s="37">
        <v>100</v>
      </c>
      <c r="M19" s="9">
        <f t="shared" si="0"/>
        <v>301250.495</v>
      </c>
    </row>
    <row r="20" spans="1:13" ht="28.8" hidden="1" x14ac:dyDescent="0.3">
      <c r="A20" s="3" t="s">
        <v>30</v>
      </c>
      <c r="B20" s="3" t="s">
        <v>55</v>
      </c>
      <c r="C20" s="3" t="s">
        <v>11</v>
      </c>
      <c r="D20" s="3" t="s">
        <v>17</v>
      </c>
      <c r="E20" s="7" t="s">
        <v>46</v>
      </c>
      <c r="F20" s="3" t="s">
        <v>18</v>
      </c>
      <c r="G20" s="12">
        <v>833.72</v>
      </c>
      <c r="H20" s="3">
        <v>1.68</v>
      </c>
      <c r="I20" s="3" t="s">
        <v>16</v>
      </c>
      <c r="J20" s="35">
        <v>1.95</v>
      </c>
      <c r="K20" s="4">
        <f t="shared" si="1"/>
        <v>1625.7539999999999</v>
      </c>
      <c r="L20" s="37">
        <v>100</v>
      </c>
      <c r="M20" s="9">
        <f t="shared" si="0"/>
        <v>1625.7539999999999</v>
      </c>
    </row>
    <row r="21" spans="1:13" ht="28.8" hidden="1" x14ac:dyDescent="0.3">
      <c r="A21" s="3" t="s">
        <v>30</v>
      </c>
      <c r="B21" s="3" t="s">
        <v>56</v>
      </c>
      <c r="C21" s="3" t="s">
        <v>11</v>
      </c>
      <c r="D21" s="3" t="s">
        <v>22</v>
      </c>
      <c r="E21" s="7" t="s">
        <v>57</v>
      </c>
      <c r="F21" s="3" t="s">
        <v>18</v>
      </c>
      <c r="G21" s="12">
        <v>11685.38</v>
      </c>
      <c r="H21" s="3">
        <v>0.8</v>
      </c>
      <c r="I21" s="3" t="s">
        <v>3</v>
      </c>
      <c r="J21" s="35">
        <v>0.99</v>
      </c>
      <c r="K21" s="4">
        <f t="shared" si="1"/>
        <v>11568.526199999998</v>
      </c>
      <c r="L21" s="37">
        <v>100</v>
      </c>
      <c r="M21" s="9">
        <f t="shared" si="0"/>
        <v>11568.526199999998</v>
      </c>
    </row>
    <row r="22" spans="1:13" x14ac:dyDescent="0.3">
      <c r="A22" s="3" t="s">
        <v>28</v>
      </c>
      <c r="B22" s="3" t="s">
        <v>58</v>
      </c>
      <c r="C22" s="3"/>
      <c r="D22" s="3"/>
      <c r="E22" s="5" t="s">
        <v>23</v>
      </c>
      <c r="F22" s="3" t="s">
        <v>2</v>
      </c>
      <c r="G22" s="12"/>
      <c r="H22" s="3"/>
      <c r="I22" s="3"/>
      <c r="J22" s="35"/>
      <c r="K22" s="6">
        <f>K23</f>
        <v>11682.53</v>
      </c>
      <c r="L22" s="37">
        <v>100</v>
      </c>
      <c r="M22" s="9">
        <f t="shared" si="0"/>
        <v>11682.53</v>
      </c>
    </row>
    <row r="23" spans="1:13" hidden="1" x14ac:dyDescent="0.3">
      <c r="A23" s="3" t="s">
        <v>30</v>
      </c>
      <c r="B23" s="3" t="s">
        <v>59</v>
      </c>
      <c r="C23" s="3" t="s">
        <v>7</v>
      </c>
      <c r="D23" s="3" t="s">
        <v>24</v>
      </c>
      <c r="E23" s="7" t="s">
        <v>60</v>
      </c>
      <c r="F23" s="3" t="s">
        <v>61</v>
      </c>
      <c r="G23" s="12">
        <v>1</v>
      </c>
      <c r="H23" s="3">
        <v>9419.1200000000008</v>
      </c>
      <c r="I23" s="3" t="s">
        <v>3</v>
      </c>
      <c r="J23" s="35">
        <v>11682.53</v>
      </c>
      <c r="K23" s="4">
        <f t="shared" si="1"/>
        <v>11682.53</v>
      </c>
      <c r="L23" s="8"/>
      <c r="M23" s="8">
        <f t="shared" si="0"/>
        <v>0</v>
      </c>
    </row>
    <row r="24" spans="1:13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3">
      <c r="A25" s="8"/>
      <c r="B25" s="8"/>
      <c r="C25" s="8"/>
      <c r="D25" s="8"/>
      <c r="E25" s="8"/>
      <c r="F25" s="8"/>
      <c r="G25" s="8"/>
      <c r="H25" s="8"/>
      <c r="I25" s="8"/>
      <c r="J25" s="13" t="s">
        <v>66</v>
      </c>
      <c r="K25" s="14">
        <f>K6+K8+K10+K12+K22</f>
        <v>390651.33500000008</v>
      </c>
      <c r="L25" s="8"/>
      <c r="M25" s="9">
        <f>M6+M8+M10+M12+M22</f>
        <v>390651.33500000008</v>
      </c>
    </row>
  </sheetData>
  <mergeCells count="2">
    <mergeCell ref="L4:M4"/>
    <mergeCell ref="A3:M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Planilha1</vt:lpstr>
      <vt:lpstr>CFF</vt:lpstr>
      <vt:lpstr>CFF!Area_de_impressao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Bueno</dc:creator>
  <cp:lastModifiedBy>Ricardo Bueno</cp:lastModifiedBy>
  <cp:lastPrinted>2025-08-07T18:07:37Z</cp:lastPrinted>
  <dcterms:created xsi:type="dcterms:W3CDTF">2025-08-07T17:53:37Z</dcterms:created>
  <dcterms:modified xsi:type="dcterms:W3CDTF">2025-08-07T18:36:37Z</dcterms:modified>
</cp:coreProperties>
</file>